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1" l="1"/>
  <c r="O10" i="1" l="1"/>
  <c r="O11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I16" i="1" s="1"/>
  <c r="S11" i="1"/>
  <c r="H16" i="1" s="1"/>
  <c r="R11" i="1"/>
  <c r="G16" i="1" s="1"/>
  <c r="Q11" i="1"/>
  <c r="F16" i="1" s="1"/>
  <c r="P11" i="1"/>
  <c r="E16" i="1" s="1"/>
  <c r="L16" i="1" s="1"/>
  <c r="M11" i="1"/>
  <c r="L11" i="1"/>
  <c r="K11" i="1"/>
  <c r="J11" i="1"/>
  <c r="I11" i="1"/>
  <c r="I15" i="1"/>
  <c r="I18" i="1" s="1"/>
  <c r="H11" i="1"/>
  <c r="H15" i="1"/>
  <c r="H18" i="1" s="1"/>
  <c r="G11" i="1"/>
  <c r="G15" i="1"/>
  <c r="G18" i="1" s="1"/>
  <c r="F11" i="1"/>
  <c r="F15" i="1" s="1"/>
  <c r="E11" i="1"/>
  <c r="E15" i="1" s="1"/>
  <c r="M16" i="1" l="1"/>
  <c r="N16" i="1"/>
  <c r="K16" i="1"/>
  <c r="D12" i="1"/>
  <c r="E18" i="1"/>
  <c r="L18" i="1" s="1"/>
  <c r="M15" i="1"/>
  <c r="L15" i="1"/>
  <c r="O15" i="1"/>
  <c r="O18" i="1" s="1"/>
  <c r="N18" i="1" s="1"/>
  <c r="N11" i="1"/>
  <c r="N15" i="1" s="1"/>
  <c r="F18" i="1"/>
  <c r="K15" i="1"/>
  <c r="K18" i="1" l="1"/>
  <c r="M18" i="1"/>
</calcChain>
</file>

<file path=xl/sharedStrings.xml><?xml version="1.0" encoding="utf-8"?>
<sst xmlns="http://schemas.openxmlformats.org/spreadsheetml/2006/main" count="119" uniqueCount="85">
  <si>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</si>
  <si>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</si>
  <si>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</si>
  <si>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</si>
  <si>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</si>
  <si>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</si>
  <si>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</si>
  <si>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</si>
  <si>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</si>
  <si>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</si>
  <si>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</si>
  <si>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</si>
  <si>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</si>
  <si>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</si>
  <si>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</si>
  <si>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</si>
  <si>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</si>
  <si>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</si>
  <si>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</si>
  <si>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</si>
  <si>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</si>
  <si>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</si>
  <si>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</si>
  <si>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</si>
  <si>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</si>
  <si>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</si>
  <si>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</si>
  <si>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</si>
  <si>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</si>
  <si>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</si>
  <si>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</si>
  <si>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</si>
  <si>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</si>
  <si>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</si>
  <si>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</si>
  <si>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</si>
  <si>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1.  ottelu</t>
  </si>
  <si>
    <t>Lyöty juoksu</t>
  </si>
  <si>
    <t>Tuotu juoksu</t>
  </si>
  <si>
    <t>Kunnari</t>
  </si>
  <si>
    <t>Fera 2</t>
  </si>
  <si>
    <t>Lukko</t>
  </si>
  <si>
    <t>Seurat</t>
  </si>
  <si>
    <t>Fera = Fera, Rauma (1958), kasvattajaseura</t>
  </si>
  <si>
    <t>suomensarja</t>
  </si>
  <si>
    <t>LaJy</t>
  </si>
  <si>
    <t>LaJy = Laitilan Jyske  (1911)</t>
  </si>
  <si>
    <t>19.5.1996   Rauma</t>
  </si>
  <si>
    <t>Juulia Kuusio</t>
  </si>
  <si>
    <t>09.06. 2013  KeKi - Lukko  2-0  (1-0, 3-1)</t>
  </si>
  <si>
    <t>2.  ottelu</t>
  </si>
  <si>
    <t>12.06. 2013  Lukko - Räpsä  2-0  (4-1, 2-1)</t>
  </si>
  <si>
    <t xml:space="preserve">  17 v   0 kk 21 pv</t>
  </si>
  <si>
    <t xml:space="preserve">  17 v   0 kk 24 pv</t>
  </si>
  <si>
    <t>Lukko = Fera, Rauma  (1958)</t>
  </si>
  <si>
    <t>6.</t>
  </si>
  <si>
    <t>5.</t>
  </si>
  <si>
    <t>10.  ottelu</t>
  </si>
  <si>
    <t>11.06. 2014  Lukko - Räpsä  2-0  (3-0, 8-2)</t>
  </si>
  <si>
    <t xml:space="preserve">  18 v   0 kk 23 pv</t>
  </si>
  <si>
    <t>play off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</si>
  <si>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</si>
  <si>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</si>
  <si>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</si>
  <si>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</si>
  <si>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</si>
  <si>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</si>
  <si>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</si>
  <si>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</si>
  <si>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</si>
  <si>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</si>
  <si>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</si>
  <si>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</si>
  <si>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</si>
  <si>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</si>
  <si>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</si>
  <si>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19.07. 2014  Seinäjoki</t>
  </si>
  <si>
    <t>Fera</t>
  </si>
  <si>
    <t>jok</t>
  </si>
  <si>
    <t>Sami Österlund</t>
  </si>
  <si>
    <t xml:space="preserve">  0-2  (3-11, 2-4)</t>
  </si>
  <si>
    <t>5/8</t>
  </si>
  <si>
    <t>1/1</t>
  </si>
  <si>
    <t>4/6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</si>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</sst>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/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left"/>
    </xf>
    <xf numFmtId="49" fontId="2" fillId="10" borderId="15" xfId="0" applyNumberFormat="1" applyFont="1" applyFill="1" applyBorder="1" applyAlignment="1">
      <alignment horizontal="left"/>
    </xf>
    <xf numFmtId="165" fontId="2" fillId="10" borderId="15" xfId="1" applyNumberFormat="1" applyFont="1" applyFill="1" applyBorder="1" applyAlignment="1"/>
    <xf numFmtId="0" fontId="2" fillId="10" borderId="15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1" fontId="2" fillId="10" borderId="15" xfId="0" applyNumberFormat="1" applyFont="1" applyFill="1" applyBorder="1" applyAlignment="1">
      <alignment horizontal="center"/>
    </xf>
    <xf numFmtId="1" fontId="2" fillId="10" borderId="8" xfId="0" applyNumberFormat="1" applyFont="1" applyFill="1" applyBorder="1" applyAlignment="1">
      <alignment horizontal="center"/>
    </xf>
    <xf numFmtId="49" fontId="2" fillId="10" borderId="8" xfId="0" applyNumberFormat="1" applyFont="1" applyFill="1" applyBorder="1" applyAlignment="1">
      <alignment horizontal="center"/>
    </xf>
    <xf numFmtId="165" fontId="2" fillId="10" borderId="6" xfId="0" applyNumberFormat="1" applyFont="1" applyFill="1" applyBorder="1" applyAlignment="1">
      <alignment horizontal="center"/>
    </xf>
    <xf numFmtId="0" fontId="2" fillId="10" borderId="7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1" customWidth="1"/>
    <col min="4" max="4" width="9.140625" style="82" customWidth="1"/>
    <col min="5" max="12" width="5.7109375" style="82" customWidth="1"/>
    <col min="13" max="13" width="6.28515625" style="82" customWidth="1"/>
    <col min="14" max="14" width="8.28515625" style="82" customWidth="1"/>
    <col min="15" max="15" width="0.7109375" style="82" customWidth="1"/>
    <col min="16" max="23" width="5.7109375" style="8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48</v>
      </c>
      <c r="C1" s="2"/>
      <c r="D1" s="3"/>
      <c r="E1" s="4" t="s">
        <v>47</v>
      </c>
      <c r="F1" s="5"/>
      <c r="G1" s="5"/>
      <c r="H1" s="6"/>
      <c r="I1" s="6"/>
      <c r="J1" s="6"/>
      <c r="K1" s="6"/>
      <c r="L1" s="6"/>
      <c r="M1" s="6"/>
      <c r="N1" s="7"/>
      <c r="O1" s="3"/>
      <c r="P1" s="6"/>
      <c r="Q1" s="3"/>
      <c r="R1" s="3"/>
      <c r="S1" s="3"/>
      <c r="T1" s="6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2010</v>
      </c>
      <c r="C4" s="27"/>
      <c r="D4" s="28" t="s">
        <v>40</v>
      </c>
      <c r="E4" s="29"/>
      <c r="F4" s="29" t="s">
        <v>34</v>
      </c>
      <c r="G4" s="30"/>
      <c r="H4" s="31"/>
      <c r="I4" s="27"/>
      <c r="J4" s="27"/>
      <c r="K4" s="27"/>
      <c r="L4" s="27"/>
      <c r="M4" s="27"/>
      <c r="N4" s="27"/>
      <c r="O4" s="25"/>
      <c r="P4" s="36"/>
      <c r="Q4" s="36"/>
      <c r="R4" s="36"/>
      <c r="S4" s="36"/>
      <c r="T4" s="36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2011</v>
      </c>
      <c r="C5" s="27"/>
      <c r="D5" s="28" t="s">
        <v>40</v>
      </c>
      <c r="E5" s="29"/>
      <c r="F5" s="29" t="s">
        <v>44</v>
      </c>
      <c r="G5" s="30"/>
      <c r="H5" s="31"/>
      <c r="I5" s="27"/>
      <c r="J5" s="27"/>
      <c r="K5" s="27"/>
      <c r="L5" s="27"/>
      <c r="M5" s="27"/>
      <c r="N5" s="27"/>
      <c r="O5" s="25"/>
      <c r="P5" s="36"/>
      <c r="Q5" s="36"/>
      <c r="R5" s="36"/>
      <c r="S5" s="36"/>
      <c r="T5" s="36"/>
      <c r="U5" s="33"/>
      <c r="V5" s="33"/>
      <c r="W5" s="33"/>
      <c r="X5" s="33"/>
      <c r="Y5" s="33"/>
      <c r="Z5" s="32"/>
      <c r="AA5" s="32"/>
      <c r="AB5" s="32"/>
      <c r="AC5" s="32"/>
      <c r="AD5" s="32"/>
      <c r="AE5" s="32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2012</v>
      </c>
      <c r="C6" s="83"/>
      <c r="D6" s="84" t="s">
        <v>40</v>
      </c>
      <c r="E6" s="85"/>
      <c r="F6" s="85" t="s">
        <v>44</v>
      </c>
      <c r="G6" s="86"/>
      <c r="H6" s="87"/>
      <c r="I6" s="83"/>
      <c r="J6" s="83"/>
      <c r="K6" s="83"/>
      <c r="L6" s="83"/>
      <c r="M6" s="86"/>
      <c r="N6" s="83"/>
      <c r="O6" s="25"/>
      <c r="P6" s="36"/>
      <c r="Q6" s="36"/>
      <c r="R6" s="36"/>
      <c r="S6" s="36"/>
      <c r="T6" s="36"/>
      <c r="U6" s="33"/>
      <c r="V6" s="33"/>
      <c r="W6" s="33"/>
      <c r="X6" s="33"/>
      <c r="Y6" s="33"/>
      <c r="Z6" s="32"/>
      <c r="AA6" s="32"/>
      <c r="AB6" s="32"/>
      <c r="AC6" s="32"/>
      <c r="AD6" s="32"/>
      <c r="AE6" s="32"/>
      <c r="AF6" s="14"/>
      <c r="AG6" s="24"/>
      <c r="AH6" s="9"/>
      <c r="AI6" s="9"/>
      <c r="AJ6" s="9"/>
      <c r="AK6" s="9"/>
      <c r="AL6" s="9"/>
    </row>
    <row r="7" spans="1:38" s="10" customFormat="1" ht="15" customHeight="1" x14ac:dyDescent="0.2">
      <c r="A7" s="1"/>
      <c r="B7" s="27">
        <v>2013</v>
      </c>
      <c r="C7" s="27"/>
      <c r="D7" s="28" t="s">
        <v>45</v>
      </c>
      <c r="E7" s="29"/>
      <c r="F7" s="29" t="s">
        <v>34</v>
      </c>
      <c r="G7" s="30"/>
      <c r="H7" s="31"/>
      <c r="I7" s="27"/>
      <c r="J7" s="27"/>
      <c r="K7" s="27"/>
      <c r="L7" s="27"/>
      <c r="M7" s="30"/>
      <c r="N7" s="27"/>
      <c r="O7" s="25"/>
      <c r="P7" s="32"/>
      <c r="Q7" s="36"/>
      <c r="R7" s="36"/>
      <c r="S7" s="36"/>
      <c r="T7" s="36"/>
      <c r="U7" s="33"/>
      <c r="V7" s="33"/>
      <c r="W7" s="33"/>
      <c r="X7" s="33"/>
      <c r="Y7" s="33"/>
      <c r="Z7" s="32"/>
      <c r="AA7" s="32"/>
      <c r="AB7" s="32"/>
      <c r="AC7" s="32"/>
      <c r="AD7" s="32"/>
      <c r="AE7" s="32"/>
      <c r="AF7" s="14"/>
      <c r="AG7" s="24"/>
      <c r="AH7" s="9"/>
      <c r="AI7" s="9"/>
      <c r="AJ7" s="9"/>
      <c r="AK7" s="9"/>
      <c r="AL7" s="9"/>
    </row>
    <row r="8" spans="1:38" s="10" customFormat="1" ht="15" customHeight="1" x14ac:dyDescent="0.2">
      <c r="A8" s="1"/>
      <c r="B8" s="27">
        <v>2014</v>
      </c>
      <c r="C8" s="27"/>
      <c r="D8" s="28" t="s">
        <v>45</v>
      </c>
      <c r="E8" s="29"/>
      <c r="F8" s="29" t="s">
        <v>34</v>
      </c>
      <c r="G8" s="30"/>
      <c r="H8" s="31"/>
      <c r="I8" s="27"/>
      <c r="J8" s="27"/>
      <c r="K8" s="27"/>
      <c r="L8" s="27"/>
      <c r="M8" s="30"/>
      <c r="N8" s="27"/>
      <c r="O8" s="25"/>
      <c r="P8" s="32"/>
      <c r="Q8" s="36"/>
      <c r="R8" s="36"/>
      <c r="S8" s="36"/>
      <c r="T8" s="36"/>
      <c r="U8" s="33"/>
      <c r="V8" s="33"/>
      <c r="W8" s="33"/>
      <c r="X8" s="33"/>
      <c r="Y8" s="33"/>
      <c r="Z8" s="32"/>
      <c r="AA8" s="32"/>
      <c r="AB8" s="32"/>
      <c r="AC8" s="32"/>
      <c r="AD8" s="32"/>
      <c r="AE8" s="32"/>
      <c r="AF8" s="14"/>
      <c r="AG8" s="24"/>
      <c r="AH8" s="9"/>
      <c r="AI8" s="9"/>
      <c r="AJ8" s="9"/>
      <c r="AK8" s="9"/>
      <c r="AL8" s="9"/>
    </row>
    <row r="9" spans="1:38" s="10" customFormat="1" ht="15" customHeight="1" x14ac:dyDescent="0.2">
      <c r="A9" s="1"/>
      <c r="B9" s="32">
        <v>2013</v>
      </c>
      <c r="C9" s="32" t="s">
        <v>55</v>
      </c>
      <c r="D9" s="34" t="s">
        <v>41</v>
      </c>
      <c r="E9" s="32">
        <v>3</v>
      </c>
      <c r="F9" s="32">
        <v>0</v>
      </c>
      <c r="G9" s="32">
        <v>1</v>
      </c>
      <c r="H9" s="32">
        <v>0</v>
      </c>
      <c r="I9" s="32">
        <v>2</v>
      </c>
      <c r="J9" s="32">
        <v>1</v>
      </c>
      <c r="K9" s="32">
        <v>0</v>
      </c>
      <c r="L9" s="32">
        <v>0</v>
      </c>
      <c r="M9" s="36">
        <v>1</v>
      </c>
      <c r="N9" s="35">
        <v>0.25</v>
      </c>
      <c r="O9" s="25">
        <f>PRODUCT(I9/N9)</f>
        <v>8</v>
      </c>
      <c r="P9" s="32"/>
      <c r="Q9" s="36"/>
      <c r="R9" s="36"/>
      <c r="S9" s="36"/>
      <c r="T9" s="36"/>
      <c r="U9" s="33"/>
      <c r="V9" s="33"/>
      <c r="W9" s="33"/>
      <c r="X9" s="33"/>
      <c r="Y9" s="33"/>
      <c r="Z9" s="32"/>
      <c r="AA9" s="32"/>
      <c r="AB9" s="32"/>
      <c r="AC9" s="32"/>
      <c r="AD9" s="32"/>
      <c r="AE9" s="32"/>
      <c r="AF9" s="14"/>
      <c r="AG9" s="24"/>
      <c r="AH9" s="9"/>
      <c r="AI9" s="9"/>
      <c r="AJ9" s="9"/>
      <c r="AK9" s="9"/>
      <c r="AL9" s="9"/>
    </row>
    <row r="10" spans="1:38" s="10" customFormat="1" ht="15" customHeight="1" x14ac:dyDescent="0.2">
      <c r="A10" s="1"/>
      <c r="B10" s="32">
        <v>2014</v>
      </c>
      <c r="C10" s="32" t="s">
        <v>56</v>
      </c>
      <c r="D10" s="34" t="s">
        <v>41</v>
      </c>
      <c r="E10" s="32">
        <v>15</v>
      </c>
      <c r="F10" s="32">
        <v>0</v>
      </c>
      <c r="G10" s="32">
        <v>11</v>
      </c>
      <c r="H10" s="32">
        <v>4</v>
      </c>
      <c r="I10" s="32">
        <v>33</v>
      </c>
      <c r="J10" s="32">
        <v>12</v>
      </c>
      <c r="K10" s="32">
        <v>3</v>
      </c>
      <c r="L10" s="32">
        <v>7</v>
      </c>
      <c r="M10" s="36">
        <v>11</v>
      </c>
      <c r="N10" s="35">
        <v>0.45200000000000001</v>
      </c>
      <c r="O10" s="25">
        <f>PRODUCT(I10/N10)</f>
        <v>73.008849557522126</v>
      </c>
      <c r="P10" s="32">
        <v>3</v>
      </c>
      <c r="Q10" s="36">
        <v>0</v>
      </c>
      <c r="R10" s="36">
        <v>3</v>
      </c>
      <c r="S10" s="36">
        <v>0</v>
      </c>
      <c r="T10" s="36">
        <v>8</v>
      </c>
      <c r="U10" s="33"/>
      <c r="V10" s="33"/>
      <c r="W10" s="33"/>
      <c r="X10" s="33"/>
      <c r="Y10" s="33"/>
      <c r="Z10" s="32"/>
      <c r="AA10" s="32"/>
      <c r="AB10" s="32"/>
      <c r="AC10" s="32"/>
      <c r="AD10" s="32"/>
      <c r="AE10" s="32"/>
      <c r="AF10" s="14" t="s">
        <v>60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18</v>
      </c>
      <c r="F11" s="19">
        <f t="shared" si="0"/>
        <v>0</v>
      </c>
      <c r="G11" s="19">
        <f t="shared" si="0"/>
        <v>12</v>
      </c>
      <c r="H11" s="19">
        <f t="shared" si="0"/>
        <v>4</v>
      </c>
      <c r="I11" s="19">
        <f t="shared" si="0"/>
        <v>35</v>
      </c>
      <c r="J11" s="19">
        <f t="shared" si="0"/>
        <v>13</v>
      </c>
      <c r="K11" s="19">
        <f t="shared" si="0"/>
        <v>3</v>
      </c>
      <c r="L11" s="19">
        <f t="shared" si="0"/>
        <v>7</v>
      </c>
      <c r="M11" s="18">
        <f t="shared" si="0"/>
        <v>12</v>
      </c>
      <c r="N11" s="37">
        <f>PRODUCT(I11/O11)</f>
        <v>0.43205156215861917</v>
      </c>
      <c r="O11" s="88">
        <f t="shared" ref="O11:AE11" si="1">SUM(O4:O10)</f>
        <v>81.008849557522126</v>
      </c>
      <c r="P11" s="19">
        <f t="shared" si="1"/>
        <v>3</v>
      </c>
      <c r="Q11" s="19">
        <f t="shared" si="1"/>
        <v>0</v>
      </c>
      <c r="R11" s="19">
        <f t="shared" si="1"/>
        <v>3</v>
      </c>
      <c r="S11" s="19">
        <f t="shared" si="1"/>
        <v>0</v>
      </c>
      <c r="T11" s="19">
        <f t="shared" si="1"/>
        <v>8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4" t="s">
        <v>2</v>
      </c>
      <c r="C12" s="36"/>
      <c r="D12" s="38">
        <f>SUM(F11:H11)+((I11-F11-G11)/3)+(E11/3)+(Z11*25)+(AA11*25)+(AB11*10)+(AC11*25)+(AD11*20)+(AE11*15)</f>
        <v>29.666666666666668</v>
      </c>
      <c r="E12" s="1"/>
      <c r="F12" s="1"/>
      <c r="G12" s="1"/>
      <c r="H12" s="1"/>
      <c r="I12" s="1"/>
      <c r="J12" s="1"/>
      <c r="K12" s="1"/>
      <c r="L12" s="1"/>
      <c r="M12" s="1"/>
      <c r="N12" s="3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40"/>
      <c r="AE12" s="1"/>
      <c r="AF12" s="1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9"/>
      <c r="O13" s="41"/>
      <c r="P13" s="1"/>
      <c r="Q13" s="4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43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4"/>
      <c r="D14" s="44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7" t="s">
        <v>21</v>
      </c>
      <c r="O14" s="25"/>
      <c r="P14" s="45" t="s">
        <v>33</v>
      </c>
      <c r="Q14" s="13"/>
      <c r="R14" s="13"/>
      <c r="S14" s="13"/>
      <c r="T14" s="46"/>
      <c r="U14" s="46"/>
      <c r="V14" s="46"/>
      <c r="W14" s="46"/>
      <c r="X14" s="46"/>
      <c r="Y14" s="13"/>
      <c r="Z14" s="13"/>
      <c r="AA14" s="13"/>
      <c r="AB14" s="13"/>
      <c r="AC14" s="13"/>
      <c r="AD14" s="13"/>
      <c r="AE14" s="13"/>
      <c r="AF14" s="4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5" t="s">
        <v>17</v>
      </c>
      <c r="C15" s="13"/>
      <c r="D15" s="48"/>
      <c r="E15" s="32">
        <f>PRODUCT(E11)</f>
        <v>18</v>
      </c>
      <c r="F15" s="32">
        <f>PRODUCT(F11)</f>
        <v>0</v>
      </c>
      <c r="G15" s="32">
        <f>PRODUCT(G11)</f>
        <v>12</v>
      </c>
      <c r="H15" s="32">
        <f>PRODUCT(H11)</f>
        <v>4</v>
      </c>
      <c r="I15" s="32">
        <f>PRODUCT(I11)</f>
        <v>35</v>
      </c>
      <c r="J15" s="1"/>
      <c r="K15" s="49">
        <f>PRODUCT((F15+G15)/E15)</f>
        <v>0.66666666666666663</v>
      </c>
      <c r="L15" s="49">
        <f>PRODUCT(H15/E15)</f>
        <v>0.22222222222222221</v>
      </c>
      <c r="M15" s="49">
        <f>PRODUCT(I15/E15)</f>
        <v>1.9444444444444444</v>
      </c>
      <c r="N15" s="50">
        <f>PRODUCT(N11)</f>
        <v>0.43205156215861917</v>
      </c>
      <c r="O15" s="25">
        <f>PRODUCT(O11)</f>
        <v>81.008849557522126</v>
      </c>
      <c r="P15" s="51" t="s">
        <v>35</v>
      </c>
      <c r="Q15" s="52"/>
      <c r="R15" s="52"/>
      <c r="S15" s="53" t="s">
        <v>49</v>
      </c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4" t="s">
        <v>36</v>
      </c>
      <c r="AE15" s="53"/>
      <c r="AF15" s="55" t="s">
        <v>52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6" t="s">
        <v>18</v>
      </c>
      <c r="C16" s="57"/>
      <c r="D16" s="58"/>
      <c r="E16" s="32">
        <f>SUM(P11)</f>
        <v>3</v>
      </c>
      <c r="F16" s="32">
        <f>SUM(Q11)</f>
        <v>0</v>
      </c>
      <c r="G16" s="32">
        <f>SUM(R11)</f>
        <v>3</v>
      </c>
      <c r="H16" s="32">
        <f>SUM(S11)</f>
        <v>0</v>
      </c>
      <c r="I16" s="32">
        <f>SUM(T11)</f>
        <v>8</v>
      </c>
      <c r="J16" s="1"/>
      <c r="K16" s="49">
        <f>PRODUCT((F16+G16)/E16)</f>
        <v>1</v>
      </c>
      <c r="L16" s="49">
        <f>PRODUCT(H16/E16)</f>
        <v>0</v>
      </c>
      <c r="M16" s="49">
        <f>PRODUCT(I16/E16)</f>
        <v>2.6666666666666665</v>
      </c>
      <c r="N16" s="35">
        <f>PRODUCT(I16/O16)</f>
        <v>0.53333333333333333</v>
      </c>
      <c r="O16" s="25">
        <v>15</v>
      </c>
      <c r="P16" s="59" t="s">
        <v>37</v>
      </c>
      <c r="Q16" s="60"/>
      <c r="R16" s="60"/>
      <c r="S16" s="61" t="s">
        <v>51</v>
      </c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2" t="s">
        <v>50</v>
      </c>
      <c r="AE16" s="61"/>
      <c r="AF16" s="63" t="s">
        <v>53</v>
      </c>
      <c r="AG16" s="24"/>
      <c r="AH16" s="9"/>
      <c r="AI16" s="9"/>
      <c r="AJ16" s="9"/>
      <c r="AK16" s="9"/>
      <c r="AL16" s="9"/>
    </row>
    <row r="17" spans="1:38" s="10" customFormat="1" ht="15" customHeight="1" x14ac:dyDescent="0.2">
      <c r="A17" s="1"/>
      <c r="B17" s="64" t="s">
        <v>19</v>
      </c>
      <c r="C17" s="65"/>
      <c r="D17" s="66"/>
      <c r="E17" s="33"/>
      <c r="F17" s="33"/>
      <c r="G17" s="33"/>
      <c r="H17" s="33"/>
      <c r="I17" s="33"/>
      <c r="J17" s="1"/>
      <c r="K17" s="67"/>
      <c r="L17" s="67"/>
      <c r="M17" s="67"/>
      <c r="N17" s="68"/>
      <c r="O17" s="25"/>
      <c r="P17" s="59" t="s">
        <v>38</v>
      </c>
      <c r="Q17" s="60"/>
      <c r="R17" s="60"/>
      <c r="S17" s="61" t="s">
        <v>58</v>
      </c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2" t="s">
        <v>57</v>
      </c>
      <c r="AE17" s="61"/>
      <c r="AF17" s="63" t="s">
        <v>59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9" t="s">
        <v>20</v>
      </c>
      <c r="C18" s="70"/>
      <c r="D18" s="71"/>
      <c r="E18" s="19">
        <f>SUM(E15:E17)</f>
        <v>21</v>
      </c>
      <c r="F18" s="19">
        <f>SUM(F15:F17)</f>
        <v>0</v>
      </c>
      <c r="G18" s="19">
        <f>SUM(G15:G17)</f>
        <v>15</v>
      </c>
      <c r="H18" s="19">
        <f>SUM(H15:H17)</f>
        <v>4</v>
      </c>
      <c r="I18" s="19">
        <f>SUM(I15:I17)</f>
        <v>43</v>
      </c>
      <c r="J18" s="1"/>
      <c r="K18" s="72">
        <f>PRODUCT((F18+G18)/E18)</f>
        <v>0.7142857142857143</v>
      </c>
      <c r="L18" s="72">
        <f>PRODUCT(H18/E18)</f>
        <v>0.19047619047619047</v>
      </c>
      <c r="M18" s="72">
        <f>PRODUCT(I18/E18)</f>
        <v>2.0476190476190474</v>
      </c>
      <c r="N18" s="37">
        <f>PRODUCT(I18/O18)</f>
        <v>0.44787538021937506</v>
      </c>
      <c r="O18" s="25">
        <f>SUM(O15:O17)</f>
        <v>96.008849557522126</v>
      </c>
      <c r="P18" s="73" t="s">
        <v>39</v>
      </c>
      <c r="Q18" s="74"/>
      <c r="R18" s="74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6"/>
      <c r="AE18" s="75"/>
      <c r="AF18" s="77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40"/>
      <c r="C19" s="40"/>
      <c r="D19" s="40"/>
      <c r="E19" s="40"/>
      <c r="F19" s="40"/>
      <c r="G19" s="40"/>
      <c r="H19" s="40"/>
      <c r="I19" s="40"/>
      <c r="J19" s="1"/>
      <c r="K19" s="40"/>
      <c r="L19" s="40"/>
      <c r="M19" s="40"/>
      <c r="N19" s="39"/>
      <c r="O19" s="25"/>
      <c r="P19" s="1"/>
      <c r="Q19" s="42"/>
      <c r="R19" s="1"/>
      <c r="S19" s="1"/>
      <c r="T19" s="25"/>
      <c r="U19" s="25"/>
      <c r="V19" s="78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42</v>
      </c>
      <c r="C20" s="42"/>
      <c r="D20" s="1" t="s">
        <v>43</v>
      </c>
      <c r="E20" s="1"/>
      <c r="F20" s="25"/>
      <c r="G20" s="25"/>
      <c r="H20" s="25"/>
      <c r="I20" s="1"/>
      <c r="J20" s="1"/>
      <c r="K20" s="1"/>
      <c r="L20" s="1"/>
      <c r="M20" s="1"/>
      <c r="N20" s="42"/>
      <c r="O20" s="25"/>
      <c r="P20" s="1"/>
      <c r="Q20" s="42"/>
      <c r="R20" s="1"/>
      <c r="S20" s="1"/>
      <c r="T20" s="25"/>
      <c r="U20" s="25"/>
      <c r="V20" s="78"/>
      <c r="W20" s="1"/>
      <c r="X20" s="1"/>
      <c r="Y20" s="1"/>
      <c r="Z20" s="1"/>
      <c r="AA20" s="1"/>
      <c r="AB20" s="1"/>
      <c r="AC20" s="1"/>
      <c r="AD20" s="1"/>
      <c r="AE20" s="1"/>
      <c r="AF20" s="43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42"/>
      <c r="D21" s="1" t="s">
        <v>46</v>
      </c>
      <c r="E21" s="1"/>
      <c r="F21" s="25"/>
      <c r="G21" s="25"/>
      <c r="H21" s="25"/>
      <c r="I21" s="1"/>
      <c r="J21" s="1"/>
      <c r="K21" s="1"/>
      <c r="L21" s="1"/>
      <c r="M21" s="1"/>
      <c r="N21" s="42"/>
      <c r="O21" s="25"/>
      <c r="P21" s="1"/>
      <c r="Q21" s="42"/>
      <c r="R21" s="1"/>
      <c r="S21" s="1"/>
      <c r="T21" s="25"/>
      <c r="U21" s="25"/>
      <c r="V21" s="78"/>
      <c r="W21" s="1"/>
      <c r="X21" s="1"/>
      <c r="Y21" s="1"/>
      <c r="Z21" s="1"/>
      <c r="AA21" s="1"/>
      <c r="AB21" s="1"/>
      <c r="AC21" s="1"/>
      <c r="AD21" s="1"/>
      <c r="AE21" s="1"/>
      <c r="AF21" s="43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54</v>
      </c>
      <c r="E22" s="1"/>
      <c r="F22" s="1"/>
      <c r="G22" s="1"/>
      <c r="H22" s="1"/>
      <c r="I22" s="1"/>
      <c r="J22" s="1"/>
      <c r="K22" s="1"/>
      <c r="L22" s="1"/>
      <c r="M22" s="1"/>
      <c r="N22" s="42"/>
      <c r="O22" s="25"/>
      <c r="P22" s="1"/>
      <c r="Q22" s="42"/>
      <c r="R22" s="1"/>
      <c r="S22" s="1"/>
      <c r="T22" s="25"/>
      <c r="U22" s="25"/>
      <c r="V22" s="78"/>
      <c r="W22" s="1"/>
      <c r="X22" s="1"/>
      <c r="Y22" s="1"/>
      <c r="Z22" s="1"/>
      <c r="AA22" s="1"/>
      <c r="AB22" s="1"/>
      <c r="AC22" s="1"/>
      <c r="AD22" s="1"/>
      <c r="AE22" s="1"/>
      <c r="AF22" s="43"/>
      <c r="AG22" s="24"/>
      <c r="AH22" s="9"/>
      <c r="AI22" s="9"/>
      <c r="AJ22" s="9"/>
      <c r="AK22" s="9"/>
      <c r="AL22" s="9"/>
    </row>
    <row r="23" spans="1:38" s="79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2"/>
      <c r="O23" s="25"/>
      <c r="P23" s="1"/>
      <c r="Q23" s="42"/>
      <c r="R23" s="1"/>
      <c r="S23" s="1"/>
      <c r="T23" s="25"/>
      <c r="U23" s="25"/>
      <c r="V23" s="78"/>
      <c r="W23" s="1"/>
      <c r="X23" s="1"/>
      <c r="Y23" s="1"/>
      <c r="Z23" s="1"/>
      <c r="AA23" s="1"/>
      <c r="AB23" s="1"/>
      <c r="AC23" s="1"/>
      <c r="AD23" s="1"/>
      <c r="AE23" s="1"/>
      <c r="AF23" s="43"/>
      <c r="AG23" s="9"/>
      <c r="AH23" s="9"/>
      <c r="AI23" s="9"/>
      <c r="AJ23" s="9"/>
      <c r="AK23" s="9"/>
      <c r="AL23" s="9"/>
    </row>
    <row r="24" spans="1:38" s="7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2"/>
      <c r="O24" s="25"/>
      <c r="P24" s="1"/>
      <c r="Q24" s="42"/>
      <c r="R24" s="1"/>
      <c r="S24" s="1"/>
      <c r="T24" s="25"/>
      <c r="U24" s="25"/>
      <c r="V24" s="78"/>
      <c r="W24" s="1"/>
      <c r="X24" s="1"/>
      <c r="Y24" s="1"/>
      <c r="Z24" s="1"/>
      <c r="AA24" s="1"/>
      <c r="AB24" s="1"/>
      <c r="AC24" s="1"/>
      <c r="AD24" s="1"/>
      <c r="AE24" s="1"/>
      <c r="AF24" s="43"/>
      <c r="AG24" s="24"/>
      <c r="AH24" s="9"/>
      <c r="AI24" s="9"/>
      <c r="AJ24" s="9"/>
      <c r="AK24" s="9"/>
      <c r="AL24" s="9"/>
    </row>
    <row r="25" spans="1:38" s="7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2"/>
      <c r="O25" s="25"/>
      <c r="P25" s="1"/>
      <c r="Q25" s="42"/>
      <c r="R25" s="1"/>
      <c r="S25" s="1"/>
      <c r="T25" s="25"/>
      <c r="U25" s="25"/>
      <c r="V25" s="78"/>
      <c r="W25" s="1"/>
      <c r="X25" s="1"/>
      <c r="Y25" s="1"/>
      <c r="Z25" s="1"/>
      <c r="AA25" s="1"/>
      <c r="AB25" s="1"/>
      <c r="AC25" s="1"/>
      <c r="AD25" s="1"/>
      <c r="AE25" s="1"/>
      <c r="AF25" s="43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80"/>
      <c r="N26" s="80"/>
      <c r="O26" s="25"/>
      <c r="P26" s="1"/>
      <c r="Q26" s="42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1"/>
      <c r="AC26" s="1"/>
      <c r="AD26" s="1"/>
      <c r="AE26" s="1"/>
      <c r="AF26" s="43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42"/>
      <c r="R27" s="1"/>
      <c r="S27" s="1"/>
      <c r="T27" s="25"/>
      <c r="U27" s="25"/>
      <c r="V27" s="78"/>
      <c r="W27" s="1"/>
      <c r="X27" s="1"/>
      <c r="Y27" s="1"/>
      <c r="Z27" s="1"/>
      <c r="AA27" s="1"/>
      <c r="AB27" s="1"/>
      <c r="AC27" s="1"/>
      <c r="AD27" s="1"/>
      <c r="AE27" s="1"/>
      <c r="AF27" s="43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80"/>
      <c r="N28" s="80"/>
      <c r="O28" s="25"/>
      <c r="P28" s="1"/>
      <c r="Q28" s="42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1"/>
      <c r="AC28" s="1"/>
      <c r="AD28" s="1"/>
      <c r="AE28" s="1"/>
      <c r="AF28" s="43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80"/>
      <c r="N29" s="80"/>
      <c r="O29" s="25"/>
      <c r="P29" s="1"/>
      <c r="Q29" s="42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1"/>
      <c r="AE29" s="1"/>
      <c r="AF29" s="43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80"/>
      <c r="N30" s="80"/>
      <c r="O30" s="25"/>
      <c r="P30" s="1"/>
      <c r="Q30" s="42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1"/>
      <c r="AC30" s="1"/>
      <c r="AD30" s="1"/>
      <c r="AE30" s="1"/>
      <c r="AF30" s="43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80"/>
      <c r="N31" s="80"/>
      <c r="O31" s="25"/>
      <c r="P31" s="1"/>
      <c r="Q31" s="42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1"/>
      <c r="AC31" s="1"/>
      <c r="AD31" s="1"/>
      <c r="AE31" s="1"/>
      <c r="AF31" s="43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80"/>
      <c r="N32" s="80"/>
      <c r="O32" s="25"/>
      <c r="P32" s="1"/>
      <c r="Q32" s="42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1"/>
      <c r="AC32" s="1"/>
      <c r="AD32" s="1"/>
      <c r="AE32" s="1"/>
      <c r="AF32" s="43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80"/>
      <c r="N33" s="80"/>
      <c r="O33" s="25"/>
      <c r="P33" s="1"/>
      <c r="Q33" s="42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1"/>
      <c r="AE33" s="1"/>
      <c r="AF33" s="43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80"/>
      <c r="N34" s="80"/>
      <c r="O34" s="25"/>
      <c r="P34" s="1"/>
      <c r="Q34" s="42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1"/>
      <c r="AC34" s="1"/>
      <c r="AD34" s="1"/>
      <c r="AE34" s="1"/>
      <c r="AF34" s="43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80"/>
      <c r="N35" s="80"/>
      <c r="O35" s="25"/>
      <c r="P35" s="1"/>
      <c r="Q35" s="42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1"/>
      <c r="AC35" s="1"/>
      <c r="AD35" s="1"/>
      <c r="AE35" s="1"/>
      <c r="AF35" s="43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80"/>
      <c r="N36" s="80"/>
      <c r="O36" s="25"/>
      <c r="P36" s="1"/>
      <c r="Q36" s="42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43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80"/>
      <c r="N37" s="80"/>
      <c r="O37" s="25"/>
      <c r="P37" s="1"/>
      <c r="Q37" s="42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1"/>
      <c r="AC37" s="1"/>
      <c r="AD37" s="1"/>
      <c r="AE37" s="1"/>
      <c r="AF37" s="43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80"/>
      <c r="N38" s="80"/>
      <c r="O38" s="25"/>
      <c r="P38" s="1"/>
      <c r="Q38" s="42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1"/>
      <c r="AC38" s="1"/>
      <c r="AD38" s="1"/>
      <c r="AE38" s="1"/>
      <c r="AF38" s="43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80"/>
      <c r="N39" s="80"/>
      <c r="O39" s="25"/>
      <c r="P39" s="1"/>
      <c r="Q39" s="42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43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80"/>
      <c r="N40" s="80"/>
      <c r="O40" s="25"/>
      <c r="P40" s="1"/>
      <c r="Q40" s="42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43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80"/>
      <c r="N41" s="80"/>
      <c r="O41" s="25"/>
      <c r="P41" s="1"/>
      <c r="Q41" s="42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43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80"/>
      <c r="N42" s="80"/>
      <c r="O42" s="25"/>
      <c r="P42" s="1"/>
      <c r="Q42" s="42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43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80"/>
      <c r="N43" s="80"/>
      <c r="O43" s="25"/>
      <c r="P43" s="1"/>
      <c r="Q43" s="42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43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80"/>
      <c r="N44" s="80"/>
      <c r="O44" s="25"/>
      <c r="P44" s="1"/>
      <c r="Q44" s="42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1"/>
      <c r="AC44" s="1"/>
      <c r="AD44" s="1"/>
      <c r="AE44" s="1"/>
      <c r="AF44" s="43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80"/>
      <c r="N45" s="80"/>
      <c r="O45" s="25"/>
      <c r="P45" s="1"/>
      <c r="Q45" s="42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43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80"/>
      <c r="N46" s="80"/>
      <c r="O46" s="25"/>
      <c r="P46" s="1"/>
      <c r="Q46" s="42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1"/>
      <c r="AC46" s="1"/>
      <c r="AD46" s="1"/>
      <c r="AE46" s="1"/>
      <c r="AF46" s="43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80"/>
      <c r="N47" s="80"/>
      <c r="O47" s="25"/>
      <c r="P47" s="1"/>
      <c r="Q47" s="42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1"/>
      <c r="AC47" s="1"/>
      <c r="AD47" s="1"/>
      <c r="AE47" s="1"/>
      <c r="AF47" s="43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80"/>
      <c r="N48" s="80"/>
      <c r="O48" s="25"/>
      <c r="P48" s="1"/>
      <c r="Q48" s="42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1"/>
      <c r="AC48" s="1"/>
      <c r="AD48" s="1"/>
      <c r="AE48" s="1"/>
      <c r="AF48" s="43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80"/>
      <c r="N49" s="80"/>
      <c r="O49" s="25"/>
      <c r="P49" s="1"/>
      <c r="Q49" s="42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1"/>
      <c r="AC49" s="1"/>
      <c r="AD49" s="1"/>
      <c r="AE49" s="1"/>
      <c r="AF49" s="43"/>
      <c r="AG49" s="9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80"/>
      <c r="N50" s="80"/>
      <c r="O50" s="25"/>
      <c r="P50" s="1"/>
      <c r="Q50" s="42"/>
      <c r="R50" s="1"/>
      <c r="S50" s="25"/>
      <c r="T50" s="25"/>
      <c r="U50" s="25"/>
      <c r="V50" s="25"/>
      <c r="W50" s="1"/>
      <c r="X50" s="1"/>
      <c r="Y50" s="1"/>
      <c r="Z50" s="1"/>
      <c r="AA50" s="1"/>
      <c r="AB50" s="1"/>
      <c r="AC50" s="1"/>
      <c r="AD50" s="1"/>
      <c r="AE50" s="1"/>
      <c r="AF50" s="43"/>
      <c r="AG50" s="9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80"/>
      <c r="N51" s="80"/>
      <c r="O51" s="25"/>
      <c r="P51" s="1"/>
      <c r="Q51" s="42"/>
      <c r="R51" s="1"/>
      <c r="S51" s="25"/>
      <c r="T51" s="25"/>
      <c r="U51" s="25"/>
      <c r="V51" s="25"/>
      <c r="W51" s="1"/>
      <c r="X51" s="1"/>
      <c r="Y51" s="1"/>
      <c r="Z51" s="1"/>
      <c r="AA51" s="1"/>
      <c r="AB51" s="1"/>
      <c r="AC51" s="1"/>
      <c r="AD51" s="1"/>
      <c r="AE51" s="1"/>
      <c r="AF51" s="43"/>
      <c r="AG51" s="9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80"/>
      <c r="N52" s="80"/>
      <c r="O52" s="25"/>
      <c r="P52" s="1"/>
      <c r="Q52" s="42"/>
      <c r="R52" s="1"/>
      <c r="S52" s="25"/>
      <c r="T52" s="25"/>
      <c r="U52" s="25"/>
      <c r="V52" s="25"/>
      <c r="W52" s="1"/>
      <c r="X52" s="1"/>
      <c r="Y52" s="1"/>
      <c r="Z52" s="1"/>
      <c r="AA52" s="1"/>
      <c r="AB52" s="1"/>
      <c r="AC52" s="1"/>
      <c r="AD52" s="1"/>
      <c r="AE52" s="1"/>
      <c r="AF52" s="43"/>
      <c r="AG52" s="9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80"/>
      <c r="N53" s="80"/>
      <c r="O53" s="25"/>
      <c r="P53" s="1"/>
      <c r="Q53" s="42"/>
      <c r="R53" s="1"/>
      <c r="S53" s="25"/>
      <c r="T53" s="25"/>
      <c r="U53" s="25"/>
      <c r="V53" s="25"/>
      <c r="W53" s="1"/>
      <c r="X53" s="1"/>
      <c r="Y53" s="1"/>
      <c r="Z53" s="1"/>
      <c r="AA53" s="1"/>
      <c r="AB53" s="1"/>
      <c r="AC53" s="1"/>
      <c r="AD53" s="1"/>
      <c r="AE53" s="1"/>
      <c r="AF53" s="43"/>
      <c r="AG53" s="9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80"/>
      <c r="N54" s="80"/>
      <c r="O54" s="25"/>
      <c r="P54" s="1"/>
      <c r="Q54" s="42"/>
      <c r="R54" s="1"/>
      <c r="S54" s="25"/>
      <c r="T54" s="25"/>
      <c r="U54" s="25"/>
      <c r="V54" s="25"/>
      <c r="W54" s="1"/>
      <c r="X54" s="1"/>
      <c r="Y54" s="1"/>
      <c r="Z54" s="1"/>
      <c r="AA54" s="1"/>
      <c r="AB54" s="1"/>
      <c r="AC54" s="1"/>
      <c r="AD54" s="1"/>
      <c r="AE54" s="1"/>
      <c r="AF54" s="43"/>
      <c r="AG54" s="9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80"/>
      <c r="N55" s="80"/>
      <c r="O55" s="25"/>
      <c r="P55" s="1"/>
      <c r="Q55" s="42"/>
      <c r="R55" s="1"/>
      <c r="S55" s="25"/>
      <c r="T55" s="25"/>
      <c r="U55" s="25"/>
      <c r="V55" s="25"/>
      <c r="W55" s="1"/>
      <c r="X55" s="1"/>
      <c r="Y55" s="1"/>
      <c r="Z55" s="1"/>
      <c r="AA55" s="1"/>
      <c r="AB55" s="1"/>
      <c r="AC55" s="1"/>
      <c r="AD55" s="1"/>
      <c r="AE55" s="1"/>
      <c r="AF55" s="43"/>
      <c r="AG55" s="9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80"/>
      <c r="N56" s="80"/>
      <c r="O56" s="25"/>
      <c r="P56" s="1"/>
      <c r="Q56" s="42"/>
      <c r="R56" s="1"/>
      <c r="S56" s="25"/>
      <c r="T56" s="25"/>
      <c r="U56" s="25"/>
      <c r="V56" s="25"/>
      <c r="W56" s="1"/>
      <c r="X56" s="1"/>
      <c r="Y56" s="1"/>
      <c r="Z56" s="1"/>
      <c r="AA56" s="1"/>
      <c r="AB56" s="1"/>
      <c r="AC56" s="1"/>
      <c r="AD56" s="1"/>
      <c r="AE56" s="1"/>
      <c r="AF56" s="43"/>
      <c r="AG56" s="9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80"/>
      <c r="N57" s="80"/>
      <c r="O57" s="25"/>
      <c r="P57" s="1"/>
      <c r="Q57" s="42"/>
      <c r="R57" s="1"/>
      <c r="S57" s="25"/>
      <c r="T57" s="25"/>
      <c r="U57" s="25"/>
      <c r="V57" s="25"/>
      <c r="W57" s="1"/>
      <c r="X57" s="1"/>
      <c r="Y57" s="1"/>
      <c r="Z57" s="1"/>
      <c r="AA57" s="1"/>
      <c r="AB57" s="1"/>
      <c r="AC57" s="1"/>
      <c r="AD57" s="1"/>
      <c r="AE57" s="1"/>
      <c r="AF57" s="43"/>
      <c r="AG57" s="9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80"/>
      <c r="N58" s="80"/>
      <c r="O58" s="25"/>
      <c r="P58" s="1"/>
      <c r="Q58" s="42"/>
      <c r="R58" s="1"/>
      <c r="S58" s="25"/>
      <c r="T58" s="25"/>
      <c r="U58" s="25"/>
      <c r="V58" s="25"/>
      <c r="W58" s="1"/>
      <c r="X58" s="1"/>
      <c r="Y58" s="1"/>
      <c r="Z58" s="1"/>
      <c r="AA58" s="1"/>
      <c r="AB58" s="1"/>
      <c r="AC58" s="1"/>
      <c r="AD58" s="1"/>
      <c r="AE58" s="1"/>
      <c r="AF58" s="43"/>
      <c r="AG58" s="9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80"/>
      <c r="N59" s="80"/>
      <c r="O59" s="25"/>
      <c r="P59" s="1"/>
      <c r="Q59" s="42"/>
      <c r="R59" s="1"/>
      <c r="S59" s="25"/>
      <c r="T59" s="25"/>
      <c r="U59" s="25"/>
      <c r="V59" s="25"/>
      <c r="W59" s="1"/>
      <c r="X59" s="1"/>
      <c r="Y59" s="1"/>
      <c r="Z59" s="1"/>
      <c r="AA59" s="1"/>
      <c r="AB59" s="1"/>
      <c r="AC59" s="1"/>
      <c r="AD59" s="1"/>
      <c r="AE59" s="1"/>
      <c r="AF59" s="43"/>
      <c r="AG59" s="9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80"/>
      <c r="N60" s="80"/>
      <c r="O60" s="25"/>
      <c r="P60" s="1"/>
      <c r="Q60" s="42"/>
      <c r="R60" s="1"/>
      <c r="S60" s="25"/>
      <c r="T60" s="25"/>
      <c r="U60" s="25"/>
      <c r="V60" s="25"/>
      <c r="W60" s="1"/>
      <c r="X60" s="1"/>
      <c r="Y60" s="1"/>
      <c r="Z60" s="1"/>
      <c r="AA60" s="1"/>
      <c r="AB60" s="1"/>
      <c r="AC60" s="1"/>
      <c r="AD60" s="1"/>
      <c r="AE60" s="1"/>
      <c r="AF60" s="43"/>
      <c r="AG60" s="9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80"/>
      <c r="N61" s="80"/>
      <c r="O61" s="25"/>
      <c r="P61" s="1"/>
      <c r="Q61" s="42"/>
      <c r="R61" s="1"/>
      <c r="S61" s="25"/>
      <c r="T61" s="25"/>
      <c r="U61" s="25"/>
      <c r="V61" s="25"/>
      <c r="W61" s="1"/>
      <c r="X61" s="1"/>
      <c r="Y61" s="1"/>
      <c r="Z61" s="1"/>
      <c r="AA61" s="1"/>
      <c r="AB61" s="1"/>
      <c r="AC61" s="1"/>
      <c r="AD61" s="1"/>
      <c r="AE61" s="1"/>
      <c r="AF61" s="43"/>
      <c r="AG61" s="9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80"/>
      <c r="N62" s="80"/>
      <c r="O62" s="25"/>
      <c r="P62" s="1"/>
      <c r="Q62" s="42"/>
      <c r="R62" s="1"/>
      <c r="S62" s="25"/>
      <c r="T62" s="25"/>
      <c r="U62" s="25"/>
      <c r="V62" s="25"/>
      <c r="W62" s="1"/>
      <c r="X62" s="1"/>
      <c r="Y62" s="1"/>
      <c r="Z62" s="1"/>
      <c r="AA62" s="1"/>
      <c r="AB62" s="1"/>
      <c r="AC62" s="1"/>
      <c r="AD62" s="1"/>
      <c r="AE62" s="1"/>
      <c r="AF62" s="43"/>
      <c r="AG62" s="9"/>
      <c r="AH62" s="9"/>
      <c r="AI62" s="9"/>
      <c r="AJ62" s="9"/>
      <c r="AK62" s="9"/>
      <c r="AL62" s="9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/>
  </sheetViews>
  <sheetFormatPr defaultRowHeight="15" x14ac:dyDescent="0.25"/>
  <cols>
    <col min="1" max="1" width="0.7109375" style="102" customWidth="1"/>
    <col min="2" max="2" width="29.7109375" style="103" customWidth="1"/>
    <col min="3" max="3" width="21.5703125" style="104" customWidth="1"/>
    <col min="4" max="4" width="10.5703125" style="105" customWidth="1"/>
    <col min="5" max="5" width="8" style="105" customWidth="1"/>
    <col min="6" max="6" width="0.7109375" style="41" customWidth="1"/>
    <col min="7" max="11" width="5.28515625" style="104" customWidth="1"/>
    <col min="12" max="12" width="6.42578125" style="104" customWidth="1"/>
    <col min="13" max="16" width="5.28515625" style="104" customWidth="1"/>
    <col min="17" max="21" width="6.7109375" style="104" customWidth="1"/>
    <col min="22" max="22" width="10.85546875" style="104" customWidth="1"/>
    <col min="23" max="23" width="19.7109375" style="105" customWidth="1"/>
    <col min="24" max="24" width="9.7109375" style="104" customWidth="1"/>
    <col min="25" max="30" width="9.140625" style="106"/>
  </cols>
  <sheetData>
    <row r="1" spans="1:30" ht="18.75" x14ac:dyDescent="0.3">
      <c r="A1" s="9"/>
      <c r="B1" s="89" t="s">
        <v>61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31"/>
      <c r="Y1" s="92"/>
      <c r="Z1" s="92"/>
      <c r="AA1" s="92"/>
      <c r="AB1" s="92"/>
      <c r="AC1" s="92"/>
      <c r="AD1" s="92"/>
    </row>
    <row r="2" spans="1:30" x14ac:dyDescent="0.25">
      <c r="A2" s="9"/>
      <c r="B2" s="107" t="s">
        <v>48</v>
      </c>
      <c r="C2" s="108" t="s">
        <v>47</v>
      </c>
      <c r="D2" s="109"/>
      <c r="E2" s="9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3"/>
      <c r="X2" s="47"/>
      <c r="Y2" s="92"/>
      <c r="Z2" s="92"/>
      <c r="AA2" s="92"/>
      <c r="AB2" s="92"/>
      <c r="AC2" s="92"/>
      <c r="AD2" s="92"/>
    </row>
    <row r="3" spans="1:30" x14ac:dyDescent="0.25">
      <c r="A3" s="9"/>
      <c r="B3" s="94" t="s">
        <v>62</v>
      </c>
      <c r="C3" s="23" t="s">
        <v>63</v>
      </c>
      <c r="D3" s="95" t="s">
        <v>64</v>
      </c>
      <c r="E3" s="96" t="s">
        <v>1</v>
      </c>
      <c r="F3" s="25"/>
      <c r="G3" s="97" t="s">
        <v>65</v>
      </c>
      <c r="H3" s="98" t="s">
        <v>66</v>
      </c>
      <c r="I3" s="98" t="s">
        <v>31</v>
      </c>
      <c r="J3" s="18" t="s">
        <v>67</v>
      </c>
      <c r="K3" s="99" t="s">
        <v>68</v>
      </c>
      <c r="L3" s="99" t="s">
        <v>69</v>
      </c>
      <c r="M3" s="97" t="s">
        <v>70</v>
      </c>
      <c r="N3" s="97" t="s">
        <v>30</v>
      </c>
      <c r="O3" s="98" t="s">
        <v>71</v>
      </c>
      <c r="P3" s="97" t="s">
        <v>66</v>
      </c>
      <c r="Q3" s="97" t="s">
        <v>3</v>
      </c>
      <c r="R3" s="97">
        <v>1</v>
      </c>
      <c r="S3" s="97">
        <v>2</v>
      </c>
      <c r="T3" s="97">
        <v>3</v>
      </c>
      <c r="U3" s="97" t="s">
        <v>72</v>
      </c>
      <c r="V3" s="18" t="s">
        <v>21</v>
      </c>
      <c r="W3" s="17" t="s">
        <v>73</v>
      </c>
      <c r="X3" s="17" t="s">
        <v>74</v>
      </c>
      <c r="Y3" s="92"/>
      <c r="Z3" s="92"/>
      <c r="AA3" s="92"/>
      <c r="AB3" s="92"/>
      <c r="AC3" s="92"/>
      <c r="AD3" s="92"/>
    </row>
    <row r="4" spans="1:30" x14ac:dyDescent="0.25">
      <c r="A4" s="9"/>
      <c r="B4" s="111" t="s">
        <v>76</v>
      </c>
      <c r="C4" s="112" t="s">
        <v>80</v>
      </c>
      <c r="D4" s="111" t="s">
        <v>75</v>
      </c>
      <c r="E4" s="113" t="s">
        <v>77</v>
      </c>
      <c r="F4" s="110"/>
      <c r="G4" s="114">
        <v>1</v>
      </c>
      <c r="H4" s="115"/>
      <c r="I4" s="114"/>
      <c r="J4" s="116"/>
      <c r="K4" s="116" t="s">
        <v>78</v>
      </c>
      <c r="L4" s="116"/>
      <c r="M4" s="116">
        <v>1</v>
      </c>
      <c r="N4" s="117"/>
      <c r="O4" s="118"/>
      <c r="P4" s="117"/>
      <c r="Q4" s="119" t="s">
        <v>81</v>
      </c>
      <c r="R4" s="119" t="s">
        <v>82</v>
      </c>
      <c r="S4" s="119"/>
      <c r="T4" s="119" t="s">
        <v>83</v>
      </c>
      <c r="U4" s="119" t="s">
        <v>84</v>
      </c>
      <c r="V4" s="120">
        <v>0.625</v>
      </c>
      <c r="W4" s="121" t="s">
        <v>79</v>
      </c>
      <c r="X4" s="114">
        <v>1682</v>
      </c>
      <c r="Y4" s="92"/>
      <c r="Z4" s="92"/>
      <c r="AA4" s="92"/>
      <c r="AB4" s="92"/>
      <c r="AC4" s="92"/>
      <c r="AD4" s="92"/>
    </row>
    <row r="5" spans="1:30" x14ac:dyDescent="0.25">
      <c r="A5" s="24"/>
      <c r="B5" s="122"/>
      <c r="C5" s="123"/>
      <c r="D5" s="124"/>
      <c r="E5" s="125"/>
      <c r="F5" s="126"/>
      <c r="G5" s="123"/>
      <c r="H5" s="123"/>
      <c r="I5" s="123"/>
      <c r="J5" s="127"/>
      <c r="K5" s="127"/>
      <c r="L5" s="127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8"/>
      <c r="Y5" s="92"/>
      <c r="Z5" s="92"/>
      <c r="AA5" s="92"/>
      <c r="AB5" s="92"/>
      <c r="AC5" s="92"/>
      <c r="AD5" s="92"/>
    </row>
    <row r="6" spans="1:30" x14ac:dyDescent="0.25">
      <c r="A6" s="24"/>
      <c r="B6" s="100"/>
      <c r="C6" s="1"/>
      <c r="D6" s="100"/>
      <c r="E6" s="101"/>
      <c r="G6" s="1"/>
      <c r="H6" s="42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0"/>
      <c r="X6" s="1"/>
      <c r="Y6" s="92"/>
      <c r="Z6" s="92"/>
      <c r="AA6" s="92"/>
      <c r="AB6" s="92"/>
      <c r="AC6" s="92"/>
      <c r="AD6" s="92"/>
    </row>
    <row r="7" spans="1:30" x14ac:dyDescent="0.25">
      <c r="A7" s="24"/>
      <c r="B7" s="100"/>
      <c r="C7" s="1"/>
      <c r="D7" s="100"/>
      <c r="E7" s="101"/>
      <c r="G7" s="1"/>
      <c r="H7" s="42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0"/>
      <c r="X7" s="1"/>
      <c r="Y7" s="92"/>
      <c r="Z7" s="92"/>
      <c r="AA7" s="92"/>
      <c r="AB7" s="92"/>
      <c r="AC7" s="92"/>
      <c r="AD7" s="92"/>
    </row>
    <row r="8" spans="1:30" x14ac:dyDescent="0.25">
      <c r="A8" s="24"/>
      <c r="B8" s="100"/>
      <c r="C8" s="1"/>
      <c r="D8" s="100"/>
      <c r="E8" s="101"/>
      <c r="G8" s="1"/>
      <c r="H8" s="42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0"/>
      <c r="X8" s="1"/>
      <c r="Y8" s="92"/>
      <c r="Z8" s="92"/>
      <c r="AA8" s="92"/>
      <c r="AB8" s="92"/>
      <c r="AC8" s="92"/>
      <c r="AD8" s="92"/>
    </row>
    <row r="9" spans="1:30" x14ac:dyDescent="0.25">
      <c r="A9" s="24"/>
      <c r="B9" s="100"/>
      <c r="C9" s="1"/>
      <c r="D9" s="100"/>
      <c r="E9" s="101"/>
      <c r="G9" s="1"/>
      <c r="H9" s="42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0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00"/>
      <c r="C10" s="1"/>
      <c r="D10" s="100"/>
      <c r="E10" s="101"/>
      <c r="G10" s="1"/>
      <c r="H10" s="42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0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00"/>
      <c r="C11" s="1"/>
      <c r="D11" s="100"/>
      <c r="E11" s="101"/>
      <c r="G11" s="1"/>
      <c r="H11" s="42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0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00"/>
      <c r="C12" s="1"/>
      <c r="D12" s="100"/>
      <c r="E12" s="101"/>
      <c r="G12" s="1"/>
      <c r="H12" s="42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0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00"/>
      <c r="C13" s="1"/>
      <c r="D13" s="100"/>
      <c r="E13" s="101"/>
      <c r="G13" s="1"/>
      <c r="H13" s="42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0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00"/>
      <c r="C14" s="1"/>
      <c r="D14" s="100"/>
      <c r="E14" s="101"/>
      <c r="G14" s="1"/>
      <c r="H14" s="42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0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00"/>
      <c r="C15" s="1"/>
      <c r="D15" s="100"/>
      <c r="E15" s="101"/>
      <c r="G15" s="1"/>
      <c r="H15" s="42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0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00"/>
      <c r="C16" s="1"/>
      <c r="D16" s="100"/>
      <c r="E16" s="101"/>
      <c r="G16" s="1"/>
      <c r="H16" s="42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0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00"/>
      <c r="C17" s="1"/>
      <c r="D17" s="100"/>
      <c r="E17" s="101"/>
      <c r="G17" s="1"/>
      <c r="H17" s="42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0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00"/>
      <c r="C18" s="1"/>
      <c r="D18" s="100"/>
      <c r="E18" s="101"/>
      <c r="G18" s="1"/>
      <c r="H18" s="42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0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00"/>
      <c r="C19" s="1"/>
      <c r="D19" s="100"/>
      <c r="E19" s="101"/>
      <c r="G19" s="1"/>
      <c r="H19" s="42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0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00"/>
      <c r="C20" s="1"/>
      <c r="D20" s="100"/>
      <c r="E20" s="101"/>
      <c r="G20" s="1"/>
      <c r="H20" s="42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0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00"/>
      <c r="C21" s="1"/>
      <c r="D21" s="100"/>
      <c r="E21" s="101"/>
      <c r="G21" s="1"/>
      <c r="H21" s="42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0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00"/>
      <c r="C22" s="1"/>
      <c r="D22" s="100"/>
      <c r="E22" s="101"/>
      <c r="G22" s="1"/>
      <c r="H22" s="42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0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00"/>
      <c r="C23" s="1"/>
      <c r="D23" s="100"/>
      <c r="E23" s="101"/>
      <c r="G23" s="1"/>
      <c r="H23" s="42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0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00"/>
      <c r="C24" s="1"/>
      <c r="D24" s="100"/>
      <c r="E24" s="101"/>
      <c r="G24" s="1"/>
      <c r="H24" s="42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0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00"/>
      <c r="C25" s="1"/>
      <c r="D25" s="100"/>
      <c r="E25" s="101"/>
      <c r="G25" s="1"/>
      <c r="H25" s="42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0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00"/>
      <c r="C26" s="1"/>
      <c r="D26" s="100"/>
      <c r="E26" s="101"/>
      <c r="G26" s="1"/>
      <c r="H26" s="42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0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00"/>
      <c r="C27" s="1"/>
      <c r="D27" s="100"/>
      <c r="E27" s="101"/>
      <c r="G27" s="1"/>
      <c r="H27" s="42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0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00"/>
      <c r="C28" s="1"/>
      <c r="D28" s="100"/>
      <c r="E28" s="101"/>
      <c r="G28" s="1"/>
      <c r="H28" s="42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0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00"/>
      <c r="C29" s="1"/>
      <c r="D29" s="100"/>
      <c r="E29" s="101"/>
      <c r="G29" s="1"/>
      <c r="H29" s="42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0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00"/>
      <c r="C30" s="1"/>
      <c r="D30" s="100"/>
      <c r="E30" s="101"/>
      <c r="G30" s="1"/>
      <c r="H30" s="42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0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00"/>
      <c r="C31" s="1"/>
      <c r="D31" s="100"/>
      <c r="E31" s="101"/>
      <c r="G31" s="1"/>
      <c r="H31" s="42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0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00"/>
      <c r="C32" s="1"/>
      <c r="D32" s="100"/>
      <c r="E32" s="101"/>
      <c r="G32" s="1"/>
      <c r="H32" s="42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0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00"/>
      <c r="C33" s="1"/>
      <c r="D33" s="100"/>
      <c r="E33" s="101"/>
      <c r="G33" s="1"/>
      <c r="H33" s="42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0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00"/>
      <c r="C34" s="1"/>
      <c r="D34" s="100"/>
      <c r="E34" s="101"/>
      <c r="G34" s="1"/>
      <c r="H34" s="42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0"/>
      <c r="X34" s="1"/>
      <c r="Y34" s="92"/>
      <c r="Z34" s="92"/>
      <c r="AA34" s="92"/>
      <c r="AB34" s="92"/>
      <c r="AC34" s="92"/>
      <c r="AD34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2019-01-23T23:24:27Z</dcterms:modified>
</cp:coreProperties>
</file>